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0730" windowHeight="11760"/>
  </bookViews>
  <sheets>
    <sheet name="Offer" sheetId="1" r:id="rId1"/>
  </sheets>
  <definedNames>
    <definedName name="_xlnm._FilterDatabase" localSheetId="0" hidden="1">Offer!$A:$A</definedName>
  </definedNames>
  <calcPr calcId="145621"/>
</workbook>
</file>

<file path=xl/calcChain.xml><?xml version="1.0" encoding="utf-8"?>
<calcChain xmlns="http://schemas.openxmlformats.org/spreadsheetml/2006/main">
  <c r="V18" i="1" l="1"/>
  <c r="V14" i="1"/>
  <c r="V13" i="1"/>
  <c r="V12" i="1"/>
  <c r="V11" i="1"/>
  <c r="V10" i="1"/>
  <c r="V9" i="1"/>
  <c r="V8" i="1"/>
  <c r="V7" i="1"/>
  <c r="M6" i="1"/>
  <c r="V6" i="1" s="1"/>
  <c r="M5" i="1"/>
  <c r="V5" i="1" s="1"/>
  <c r="M4" i="1"/>
  <c r="V4" i="1" s="1"/>
  <c r="M3" i="1"/>
  <c r="V3" i="1" s="1"/>
  <c r="P4" i="1"/>
  <c r="P3" i="1"/>
  <c r="M18" i="1"/>
  <c r="M17" i="1"/>
  <c r="V17" i="1" s="1"/>
  <c r="M16" i="1"/>
  <c r="V16" i="1" s="1"/>
  <c r="M15" i="1"/>
  <c r="V15" i="1" s="1"/>
  <c r="R14" i="1"/>
  <c r="S14" i="1"/>
  <c r="T14" i="1"/>
  <c r="R12" i="1"/>
  <c r="S12" i="1"/>
  <c r="T12" i="1"/>
  <c r="R13" i="1"/>
  <c r="S13" i="1"/>
  <c r="T13" i="1"/>
  <c r="T11" i="1"/>
  <c r="S11" i="1"/>
  <c r="R11" i="1"/>
  <c r="N11" i="1"/>
  <c r="N3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  <c r="T3" i="1"/>
  <c r="S3" i="1"/>
  <c r="R3" i="1"/>
  <c r="N15" i="1"/>
  <c r="N19" i="1"/>
  <c r="T18" i="1"/>
  <c r="S18" i="1"/>
  <c r="R18" i="1"/>
  <c r="T17" i="1"/>
  <c r="S17" i="1"/>
  <c r="R17" i="1"/>
  <c r="T16" i="1"/>
  <c r="S16" i="1"/>
  <c r="R16" i="1"/>
  <c r="T15" i="1"/>
  <c r="S15" i="1"/>
  <c r="R15" i="1"/>
  <c r="V19" i="1" l="1"/>
</calcChain>
</file>

<file path=xl/sharedStrings.xml><?xml version="1.0" encoding="utf-8"?>
<sst xmlns="http://schemas.openxmlformats.org/spreadsheetml/2006/main" count="227" uniqueCount="46">
  <si>
    <t>U83</t>
  </si>
  <si>
    <t>ROBERTO CAVALLI</t>
  </si>
  <si>
    <t>IV</t>
  </si>
  <si>
    <t>6108.29.00</t>
  </si>
  <si>
    <t>V</t>
  </si>
  <si>
    <t>VI</t>
  </si>
  <si>
    <t>III</t>
  </si>
  <si>
    <t>00053/White</t>
  </si>
  <si>
    <t>U83CAV10002</t>
  </si>
  <si>
    <t>GSK002 JT016</t>
  </si>
  <si>
    <t>Boxer bipack und.</t>
  </si>
  <si>
    <t>94%Cotton 6%Elastane</t>
  </si>
  <si>
    <t>Made in Tunisie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</si>
  <si>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</si>
  <si>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</si>
  <si>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</si>
  <si>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</si>
  <si>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</si>
  <si>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</si>
  <si>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</si>
  <si>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</si>
  <si>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</si>
  <si>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</si>
  <si>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</si>
  <si>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</si>
  <si>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</si>
  <si>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</si>
  <si>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IMAGE</t>
  </si>
  <si>
    <t>GENDER</t>
  </si>
  <si>
    <t/>
  </si>
  <si>
    <t>MEN</t>
  </si>
  <si>
    <t>TOT PRICE</t>
  </si>
  <si>
    <t>TOT WHS</t>
  </si>
  <si>
    <t>TOT RRP</t>
  </si>
  <si>
    <t>CATEGORY</t>
  </si>
  <si>
    <t>UNDERWEAR</t>
  </si>
  <si>
    <t>BOXER CORTO BI-PACK BASIC</t>
  </si>
  <si>
    <t>95%CO 5%EA</t>
  </si>
  <si>
    <t>TURKEY</t>
  </si>
  <si>
    <t>U83CAV00001</t>
  </si>
  <si>
    <t>GSK002 JT024</t>
  </si>
  <si>
    <t>05051/Black</t>
  </si>
  <si>
    <t>VII</t>
  </si>
  <si>
    <t>8051121105930</t>
  </si>
  <si>
    <t>RPP</t>
  </si>
  <si>
    <t>TOT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</si>
</sst>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4"/>
      <color indexed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6" fillId="41" borderId="0" applyNumberFormat="0" applyBorder="0" applyAlignment="0" applyProtection="0"/>
    <xf numFmtId="0" fontId="7" fillId="2" borderId="1" applyNumberFormat="0" applyAlignment="0" applyProtection="0"/>
    <xf numFmtId="0" fontId="27" fillId="42" borderId="24" applyNumberFormat="0" applyAlignment="0" applyProtection="0"/>
    <xf numFmtId="0" fontId="8" fillId="0" borderId="2" applyNumberFormat="0" applyFill="0" applyAlignment="0" applyProtection="0"/>
    <xf numFmtId="0" fontId="9" fillId="11" borderId="3" applyNumberFormat="0" applyAlignment="0" applyProtection="0"/>
    <xf numFmtId="0" fontId="28" fillId="43" borderId="25" applyNumberFormat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44" borderId="0" applyNumberFormat="0" applyBorder="0" applyAlignment="0" applyProtection="0"/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3" fillId="0" borderId="0" applyNumberFormat="0" applyFill="0" applyBorder="0" applyAlignment="0" applyProtection="0"/>
    <xf numFmtId="0" fontId="34" fillId="45" borderId="24" applyNumberFormat="0" applyAlignment="0" applyProtection="0"/>
    <xf numFmtId="0" fontId="10" fillId="3" borderId="1" applyNumberFormat="0" applyAlignment="0" applyProtection="0"/>
    <xf numFmtId="0" fontId="35" fillId="0" borderId="29" applyNumberFormat="0" applyFill="0" applyAlignment="0" applyProtection="0"/>
    <xf numFmtId="0" fontId="36" fillId="46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/>
    <xf numFmtId="0" fontId="5" fillId="0" borderId="0"/>
    <xf numFmtId="0" fontId="12" fillId="4" borderId="5" applyNumberFormat="0" applyAlignment="0" applyProtection="0"/>
    <xf numFmtId="0" fontId="1" fillId="47" borderId="30" applyNumberFormat="0" applyFont="0" applyAlignment="0" applyProtection="0"/>
    <xf numFmtId="0" fontId="37" fillId="42" borderId="31" applyNumberFormat="0" applyAlignment="0" applyProtection="0"/>
    <xf numFmtId="0" fontId="13" fillId="2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32" applyNumberFormat="0" applyFill="0" applyAlignment="0" applyProtection="0"/>
    <xf numFmtId="0" fontId="20" fillId="0" borderId="9" applyNumberFormat="0" applyFill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40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2" fillId="0" borderId="10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0" fontId="2" fillId="0" borderId="0" xfId="0" applyFont="1" applyFill="1"/>
    <xf numFmtId="0" fontId="23" fillId="0" borderId="13" xfId="66" quotePrefix="1" applyFon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2" fillId="0" borderId="13" xfId="0" applyFont="1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16" xfId="0" applyFill="1" applyBorder="1"/>
    <xf numFmtId="1" fontId="0" fillId="0" borderId="17" xfId="0" applyNumberFormat="1" applyFill="1" applyBorder="1"/>
    <xf numFmtId="0" fontId="2" fillId="0" borderId="17" xfId="0" applyFont="1" applyFill="1" applyBorder="1"/>
    <xf numFmtId="0" fontId="0" fillId="0" borderId="17" xfId="0" applyFill="1" applyBorder="1"/>
    <xf numFmtId="1" fontId="0" fillId="0" borderId="0" xfId="0" applyNumberForma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8" xfId="0" applyFill="1" applyBorder="1"/>
    <xf numFmtId="0" fontId="0" fillId="0" borderId="19" xfId="0" applyFill="1" applyBorder="1"/>
    <xf numFmtId="0" fontId="2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" fontId="0" fillId="0" borderId="0" xfId="0" applyNumberFormat="1" applyFill="1"/>
    <xf numFmtId="1" fontId="0" fillId="0" borderId="13" xfId="0" applyNumberFormat="1" applyFill="1" applyBorder="1"/>
    <xf numFmtId="0" fontId="2" fillId="0" borderId="21" xfId="0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3" xfId="0" applyFill="1" applyBorder="1"/>
    <xf numFmtId="2" fontId="0" fillId="0" borderId="22" xfId="0" applyNumberFormat="1" applyFill="1" applyBorder="1"/>
    <xf numFmtId="2" fontId="0" fillId="0" borderId="18" xfId="0" applyNumberFormat="1" applyFill="1" applyBorder="1"/>
    <xf numFmtId="2" fontId="0" fillId="0" borderId="23" xfId="0" applyNumberFormat="1" applyFill="1" applyBorder="1"/>
    <xf numFmtId="0" fontId="2" fillId="0" borderId="22" xfId="0" applyFont="1" applyFill="1" applyBorder="1" applyAlignment="1">
      <alignment horizontal="center" vertical="center"/>
    </xf>
    <xf numFmtId="0" fontId="0" fillId="0" borderId="10" xfId="0" applyFill="1" applyBorder="1"/>
    <xf numFmtId="0" fontId="4" fillId="0" borderId="17" xfId="0" applyFont="1" applyFill="1" applyBorder="1" applyAlignment="1">
      <alignment horizontal="center" vertical="center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Colore 1 2" xfId="7"/>
    <cellStyle name="20% - Colore 2 2" xfId="8"/>
    <cellStyle name="20% - Colore 3 2" xfId="9"/>
    <cellStyle name="20% - Colore 4 2" xfId="10"/>
    <cellStyle name="20% - Colore 5 2" xfId="11"/>
    <cellStyle name="20% - Colore 6 2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Colore 1 2" xfId="19"/>
    <cellStyle name="40% - Colore 2 2" xfId="20"/>
    <cellStyle name="40% - Colore 3 2" xfId="21"/>
    <cellStyle name="40% - Colore 4 2" xfId="22"/>
    <cellStyle name="40% - Colore 5 2" xfId="23"/>
    <cellStyle name="40% - Colore 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Colore 1 2" xfId="31"/>
    <cellStyle name="60% - Colore 2 2" xfId="32"/>
    <cellStyle name="60% - Colore 3 2" xfId="33"/>
    <cellStyle name="60% - Colore 4 2" xfId="34"/>
    <cellStyle name="60% - Colore 5 2" xfId="35"/>
    <cellStyle name="60% - Colore 6 2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olo 2" xfId="44"/>
    <cellStyle name="Calculation" xfId="45" builtinId="22" customBuiltin="1"/>
    <cellStyle name="Cella collegata 2" xfId="46"/>
    <cellStyle name="Cella da controllare 2" xfId="47"/>
    <cellStyle name="Check Cell" xfId="48" builtinId="23" customBuiltin="1"/>
    <cellStyle name="Colore 1 2" xfId="49"/>
    <cellStyle name="Colore 2 2" xfId="50"/>
    <cellStyle name="Colore 3 2" xfId="51"/>
    <cellStyle name="Colore 4 2" xfId="52"/>
    <cellStyle name="Colore 5 2" xfId="53"/>
    <cellStyle name="Colore 6 2" xfId="54"/>
    <cellStyle name="Explanatory Text" xfId="55" builtinId="53" customBuiltin="1"/>
    <cellStyle name="Good" xfId="56" builtinId="26" customBuiltin="1"/>
    <cellStyle name="Heading 1" xfId="57" builtinId="16" customBuiltin="1"/>
    <cellStyle name="Heading 2" xfId="58" builtinId="17" customBuiltin="1"/>
    <cellStyle name="Heading 3" xfId="59" builtinId="18" customBuiltin="1"/>
    <cellStyle name="Heading 4" xfId="60" builtinId="19" customBuiltin="1"/>
    <cellStyle name="Input" xfId="61" builtinId="20" customBuiltin="1"/>
    <cellStyle name="Input 2" xfId="62"/>
    <cellStyle name="Linked Cell" xfId="63" builtinId="24" customBuiltin="1"/>
    <cellStyle name="Neutral" xfId="64" builtinId="28" customBuiltin="1"/>
    <cellStyle name="Neutrale 2" xfId="65"/>
    <cellStyle name="Normal" xfId="0" builtinId="0"/>
    <cellStyle name="Normale 2" xfId="66"/>
    <cellStyle name="Normale 3" xfId="67"/>
    <cellStyle name="Nota 2" xfId="68"/>
    <cellStyle name="Note" xfId="69" builtinId="10" customBuiltin="1"/>
    <cellStyle name="Output" xfId="70" builtinId="21" customBuiltin="1"/>
    <cellStyle name="Output 2" xfId="71"/>
    <cellStyle name="Testo avviso 2" xfId="72"/>
    <cellStyle name="Testo descrittivo 2" xfId="73"/>
    <cellStyle name="Title" xfId="74" builtinId="15" customBuiltin="1"/>
    <cellStyle name="Titolo 1 2" xfId="75"/>
    <cellStyle name="Titolo 2 2" xfId="76"/>
    <cellStyle name="Titolo 3 2" xfId="77"/>
    <cellStyle name="Titolo 4 2" xfId="78"/>
    <cellStyle name="Titolo 5" xfId="79"/>
    <cellStyle name="Total" xfId="80" builtinId="25" customBuiltin="1"/>
    <cellStyle name="Totale 2" xfId="81"/>
    <cellStyle name="Valore non valido 2" xfId="82"/>
    <cellStyle name="Valore valido 2" xfId="83"/>
    <cellStyle name="Warning Text" xfId="8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66675</xdr:rowOff>
    </xdr:from>
    <xdr:to>
      <xdr:col>0</xdr:col>
      <xdr:colOff>809625</xdr:colOff>
      <xdr:row>14</xdr:row>
      <xdr:rowOff>1209675</xdr:rowOff>
    </xdr:to>
    <xdr:pic>
      <xdr:nvPicPr>
        <xdr:cNvPr id="1025" name="Immagine 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2388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66675</xdr:rowOff>
    </xdr:from>
    <xdr:to>
      <xdr:col>0</xdr:col>
      <xdr:colOff>809625</xdr:colOff>
      <xdr:row>2</xdr:row>
      <xdr:rowOff>1209675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953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6</xdr:row>
      <xdr:rowOff>66675</xdr:rowOff>
    </xdr:from>
    <xdr:to>
      <xdr:col>0</xdr:col>
      <xdr:colOff>809625</xdr:colOff>
      <xdr:row>6</xdr:row>
      <xdr:rowOff>1209675</xdr:rowOff>
    </xdr:to>
    <xdr:pic>
      <xdr:nvPicPr>
        <xdr:cNvPr id="1027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5431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G7" sqref="G7"/>
    </sheetView>
  </sheetViews>
  <sheetFormatPr defaultRowHeight="99.95" customHeight="1" x14ac:dyDescent="0.25"/>
  <cols>
    <col min="1" max="1" width="27.7109375" style="1" customWidth="1"/>
    <col min="2" max="2" width="8.28515625" style="1" bestFit="1" customWidth="1"/>
    <col min="3" max="3" width="17.28515625" style="1" bestFit="1" customWidth="1"/>
    <col min="4" max="4" width="12.42578125" style="1" bestFit="1" customWidth="1"/>
    <col min="5" max="5" width="27.140625" style="1" bestFit="1" customWidth="1"/>
    <col min="6" max="6" width="21.42578125" style="1" bestFit="1" customWidth="1"/>
    <col min="7" max="7" width="15.140625" style="1" bestFit="1" customWidth="1"/>
    <col min="8" max="8" width="5.28515625" style="1" bestFit="1" customWidth="1"/>
    <col min="9" max="9" width="13.140625" style="1" bestFit="1" customWidth="1"/>
    <col min="10" max="10" width="12.42578125" style="1" bestFit="1" customWidth="1"/>
    <col min="11" max="11" width="12.28515625" style="1" bestFit="1" customWidth="1"/>
    <col min="12" max="12" width="4.42578125" style="1" bestFit="1" customWidth="1"/>
    <col min="13" max="13" width="5" style="1" bestFit="1" customWidth="1"/>
    <col min="14" max="14" width="8.140625" style="5" bestFit="1" customWidth="1"/>
    <col min="15" max="15" width="14.140625" style="25" bestFit="1" customWidth="1"/>
    <col min="16" max="16" width="10.85546875" style="25" bestFit="1" customWidth="1"/>
    <col min="17" max="17" width="10.140625" style="1" bestFit="1" customWidth="1"/>
    <col min="18" max="18" width="10.140625" style="1" hidden="1" customWidth="1"/>
    <col min="19" max="20" width="10.140625" style="24" hidden="1" customWidth="1"/>
    <col min="21" max="21" width="25.7109375" style="1" customWidth="1"/>
    <col min="22" max="16384" width="9.140625" style="1"/>
  </cols>
  <sheetData>
    <row r="1" spans="1:22" ht="19.5" thickBot="1" x14ac:dyDescent="0.3">
      <c r="F1" s="35"/>
      <c r="G1" s="35"/>
      <c r="H1" s="35"/>
      <c r="I1" s="35"/>
      <c r="J1" s="35"/>
      <c r="K1" s="35"/>
      <c r="L1" s="35"/>
    </row>
    <row r="2" spans="1:22" s="20" customFormat="1" ht="30" customHeight="1" thickBot="1" x14ac:dyDescent="0.3">
      <c r="A2" s="2" t="s">
        <v>27</v>
      </c>
      <c r="B2" s="2" t="s">
        <v>28</v>
      </c>
      <c r="C2" s="2" t="s">
        <v>14</v>
      </c>
      <c r="D2" s="2" t="s">
        <v>34</v>
      </c>
      <c r="E2" s="2" t="s">
        <v>17</v>
      </c>
      <c r="F2" s="2" t="s">
        <v>18</v>
      </c>
      <c r="G2" s="2" t="s">
        <v>23</v>
      </c>
      <c r="H2" s="2" t="s">
        <v>13</v>
      </c>
      <c r="I2" s="2" t="s">
        <v>15</v>
      </c>
      <c r="J2" s="2" t="s">
        <v>16</v>
      </c>
      <c r="K2" s="2" t="s">
        <v>19</v>
      </c>
      <c r="L2" s="2" t="s">
        <v>20</v>
      </c>
      <c r="M2" s="2" t="s">
        <v>21</v>
      </c>
      <c r="N2" s="2" t="s">
        <v>22</v>
      </c>
      <c r="O2" s="23" t="s">
        <v>24</v>
      </c>
      <c r="P2" s="23" t="s">
        <v>25</v>
      </c>
      <c r="Q2" s="2" t="s">
        <v>26</v>
      </c>
      <c r="R2" s="22" t="s">
        <v>31</v>
      </c>
      <c r="S2" s="21" t="s">
        <v>32</v>
      </c>
      <c r="T2" s="22" t="s">
        <v>33</v>
      </c>
      <c r="U2" s="27" t="s">
        <v>44</v>
      </c>
      <c r="V2" s="33" t="s">
        <v>45</v>
      </c>
    </row>
    <row r="3" spans="1:22" ht="99.95" customHeight="1" x14ac:dyDescent="0.25">
      <c r="A3" s="3"/>
      <c r="B3" s="1" t="s">
        <v>30</v>
      </c>
      <c r="C3" s="1" t="s">
        <v>1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0</v>
      </c>
      <c r="I3" s="1" t="s">
        <v>39</v>
      </c>
      <c r="J3" s="1" t="s">
        <v>40</v>
      </c>
      <c r="K3" s="1" t="s">
        <v>41</v>
      </c>
      <c r="L3" s="1" t="s">
        <v>2</v>
      </c>
      <c r="M3" s="1">
        <f>39-10</f>
        <v>29</v>
      </c>
      <c r="N3" s="5">
        <f>SUM(M3:M6)</f>
        <v>183</v>
      </c>
      <c r="O3" s="25">
        <v>8051121903420</v>
      </c>
      <c r="P3" s="25">
        <f>525-10</f>
        <v>515</v>
      </c>
      <c r="Q3" s="19" t="s">
        <v>3</v>
      </c>
      <c r="R3" s="19" t="e">
        <f>#REF!*M3</f>
        <v>#REF!</v>
      </c>
      <c r="S3" s="1" t="e">
        <f>#REF!*M3</f>
        <v>#REF!</v>
      </c>
      <c r="T3" s="18" t="e">
        <f>#REF!*M3</f>
        <v>#REF!</v>
      </c>
      <c r="U3" s="30">
        <v>85</v>
      </c>
      <c r="V3" s="28">
        <f t="shared" ref="V3:V18" si="0">U3*M3</f>
        <v>2465</v>
      </c>
    </row>
    <row r="4" spans="1:22" ht="15" x14ac:dyDescent="0.25">
      <c r="A4" s="3"/>
      <c r="B4" s="1" t="s">
        <v>30</v>
      </c>
      <c r="C4" s="1" t="s">
        <v>1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0</v>
      </c>
      <c r="I4" s="1" t="s">
        <v>39</v>
      </c>
      <c r="J4" s="1" t="s">
        <v>40</v>
      </c>
      <c r="K4" s="1" t="s">
        <v>41</v>
      </c>
      <c r="L4" s="1" t="s">
        <v>4</v>
      </c>
      <c r="M4" s="1">
        <f>65-15</f>
        <v>50</v>
      </c>
      <c r="N4" s="5" t="s">
        <v>29</v>
      </c>
      <c r="O4" s="25">
        <v>8051121903437</v>
      </c>
      <c r="P4" s="25">
        <f>893-15</f>
        <v>878</v>
      </c>
      <c r="Q4" s="19" t="s">
        <v>3</v>
      </c>
      <c r="R4" s="19" t="e">
        <f>#REF!*M4</f>
        <v>#REF!</v>
      </c>
      <c r="S4" s="1" t="e">
        <f>#REF!*M4</f>
        <v>#REF!</v>
      </c>
      <c r="T4" s="18" t="e">
        <f>#REF!*M4</f>
        <v>#REF!</v>
      </c>
      <c r="U4" s="31">
        <v>85</v>
      </c>
      <c r="V4" s="18">
        <f t="shared" si="0"/>
        <v>4250</v>
      </c>
    </row>
    <row r="5" spans="1:22" ht="15" x14ac:dyDescent="0.25">
      <c r="A5" s="3"/>
      <c r="B5" s="1" t="s">
        <v>30</v>
      </c>
      <c r="C5" s="1" t="s">
        <v>1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0</v>
      </c>
      <c r="I5" s="1" t="s">
        <v>39</v>
      </c>
      <c r="J5" s="1" t="s">
        <v>40</v>
      </c>
      <c r="K5" s="1" t="s">
        <v>41</v>
      </c>
      <c r="L5" s="1" t="s">
        <v>5</v>
      </c>
      <c r="M5" s="1">
        <f>64-15</f>
        <v>49</v>
      </c>
      <c r="N5" s="5" t="s">
        <v>29</v>
      </c>
      <c r="O5" s="25">
        <v>8051121903444</v>
      </c>
      <c r="P5" s="25">
        <v>1130</v>
      </c>
      <c r="Q5" s="19" t="s">
        <v>3</v>
      </c>
      <c r="R5" s="19" t="e">
        <f>#REF!*M5</f>
        <v>#REF!</v>
      </c>
      <c r="S5" s="1" t="e">
        <f>#REF!*M5</f>
        <v>#REF!</v>
      </c>
      <c r="T5" s="18" t="e">
        <f>#REF!*M5</f>
        <v>#REF!</v>
      </c>
      <c r="U5" s="31">
        <v>85</v>
      </c>
      <c r="V5" s="18">
        <f t="shared" si="0"/>
        <v>4165</v>
      </c>
    </row>
    <row r="6" spans="1:22" ht="15.75" thickBot="1" x14ac:dyDescent="0.3">
      <c r="A6" s="3"/>
      <c r="B6" s="1" t="s">
        <v>30</v>
      </c>
      <c r="C6" s="1" t="s">
        <v>1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0</v>
      </c>
      <c r="I6" s="1" t="s">
        <v>39</v>
      </c>
      <c r="J6" s="1" t="s">
        <v>40</v>
      </c>
      <c r="K6" s="1" t="s">
        <v>41</v>
      </c>
      <c r="L6" s="1" t="s">
        <v>42</v>
      </c>
      <c r="M6" s="1">
        <f>75-20</f>
        <v>55</v>
      </c>
      <c r="N6" s="5" t="s">
        <v>29</v>
      </c>
      <c r="O6" s="25">
        <v>8051121938125</v>
      </c>
      <c r="P6" s="25">
        <v>1493</v>
      </c>
      <c r="Q6" s="19" t="s">
        <v>3</v>
      </c>
      <c r="R6" s="19" t="e">
        <f>#REF!*M6</f>
        <v>#REF!</v>
      </c>
      <c r="S6" s="1" t="e">
        <f>#REF!*M6</f>
        <v>#REF!</v>
      </c>
      <c r="T6" s="18" t="e">
        <f>#REF!*M6</f>
        <v>#REF!</v>
      </c>
      <c r="U6" s="32">
        <v>85</v>
      </c>
      <c r="V6" s="29">
        <f t="shared" si="0"/>
        <v>4675</v>
      </c>
    </row>
    <row r="7" spans="1:22" ht="99.95" customHeight="1" x14ac:dyDescent="0.25">
      <c r="A7" s="10"/>
      <c r="B7" s="9" t="s">
        <v>30</v>
      </c>
      <c r="C7" s="9" t="s">
        <v>1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0</v>
      </c>
      <c r="I7" s="9" t="s">
        <v>39</v>
      </c>
      <c r="J7" s="9" t="s">
        <v>40</v>
      </c>
      <c r="K7" s="9" t="s">
        <v>7</v>
      </c>
      <c r="L7" s="9" t="s">
        <v>2</v>
      </c>
      <c r="M7" s="9">
        <v>2</v>
      </c>
      <c r="N7" s="8">
        <v>5</v>
      </c>
      <c r="O7" s="26">
        <v>8051121903307</v>
      </c>
      <c r="P7" s="26">
        <v>204</v>
      </c>
      <c r="Q7" s="7" t="s">
        <v>3</v>
      </c>
      <c r="R7" s="19" t="e">
        <f>#REF!*M7</f>
        <v>#REF!</v>
      </c>
      <c r="S7" s="1" t="e">
        <f>#REF!*M7</f>
        <v>#REF!</v>
      </c>
      <c r="T7" s="18" t="e">
        <f>#REF!*M7</f>
        <v>#REF!</v>
      </c>
      <c r="U7" s="30">
        <v>85</v>
      </c>
      <c r="V7" s="28">
        <f t="shared" si="0"/>
        <v>170</v>
      </c>
    </row>
    <row r="8" spans="1:22" ht="15" x14ac:dyDescent="0.25">
      <c r="A8" s="3"/>
      <c r="B8" s="17" t="s">
        <v>30</v>
      </c>
      <c r="C8" s="17" t="s">
        <v>1</v>
      </c>
      <c r="D8" s="17" t="s">
        <v>35</v>
      </c>
      <c r="E8" s="17" t="s">
        <v>36</v>
      </c>
      <c r="F8" s="17" t="s">
        <v>37</v>
      </c>
      <c r="G8" s="17" t="s">
        <v>38</v>
      </c>
      <c r="H8" s="17" t="s">
        <v>0</v>
      </c>
      <c r="I8" s="17" t="s">
        <v>39</v>
      </c>
      <c r="J8" s="17" t="s">
        <v>40</v>
      </c>
      <c r="K8" s="17" t="s">
        <v>7</v>
      </c>
      <c r="L8" s="17" t="s">
        <v>4</v>
      </c>
      <c r="M8" s="17">
        <v>1</v>
      </c>
      <c r="N8" s="16" t="s">
        <v>29</v>
      </c>
      <c r="O8" s="15">
        <v>8051121903314</v>
      </c>
      <c r="P8" s="15">
        <v>650</v>
      </c>
      <c r="Q8" s="19" t="s">
        <v>3</v>
      </c>
      <c r="R8" s="19" t="e">
        <f>#REF!*M8</f>
        <v>#REF!</v>
      </c>
      <c r="S8" s="1" t="e">
        <f>#REF!*M8</f>
        <v>#REF!</v>
      </c>
      <c r="T8" s="18" t="e">
        <f>#REF!*M8</f>
        <v>#REF!</v>
      </c>
      <c r="U8" s="31">
        <v>85</v>
      </c>
      <c r="V8" s="18">
        <f t="shared" si="0"/>
        <v>85</v>
      </c>
    </row>
    <row r="9" spans="1:22" ht="15" x14ac:dyDescent="0.25">
      <c r="A9" s="3"/>
      <c r="B9" s="17" t="s">
        <v>30</v>
      </c>
      <c r="C9" s="17" t="s">
        <v>1</v>
      </c>
      <c r="D9" s="17" t="s">
        <v>35</v>
      </c>
      <c r="E9" s="17" t="s">
        <v>36</v>
      </c>
      <c r="F9" s="17" t="s">
        <v>37</v>
      </c>
      <c r="G9" s="17" t="s">
        <v>38</v>
      </c>
      <c r="H9" s="17" t="s">
        <v>0</v>
      </c>
      <c r="I9" s="17" t="s">
        <v>39</v>
      </c>
      <c r="J9" s="17" t="s">
        <v>40</v>
      </c>
      <c r="K9" s="17" t="s">
        <v>7</v>
      </c>
      <c r="L9" s="17" t="s">
        <v>5</v>
      </c>
      <c r="M9" s="17">
        <v>1</v>
      </c>
      <c r="N9" s="16" t="s">
        <v>29</v>
      </c>
      <c r="O9" s="15">
        <v>8051121903321</v>
      </c>
      <c r="P9" s="15">
        <v>680</v>
      </c>
      <c r="Q9" s="19" t="s">
        <v>3</v>
      </c>
      <c r="R9" s="19" t="e">
        <f>#REF!*M9</f>
        <v>#REF!</v>
      </c>
      <c r="S9" s="1" t="e">
        <f>#REF!*M9</f>
        <v>#REF!</v>
      </c>
      <c r="T9" s="18" t="e">
        <f>#REF!*M9</f>
        <v>#REF!</v>
      </c>
      <c r="U9" s="31">
        <v>85</v>
      </c>
      <c r="V9" s="18">
        <f t="shared" si="0"/>
        <v>85</v>
      </c>
    </row>
    <row r="10" spans="1:22" ht="15.75" thickBot="1" x14ac:dyDescent="0.3">
      <c r="A10" s="4"/>
      <c r="B10" s="14" t="s">
        <v>30</v>
      </c>
      <c r="C10" s="14" t="s">
        <v>1</v>
      </c>
      <c r="D10" s="14" t="s">
        <v>35</v>
      </c>
      <c r="E10" s="14" t="s">
        <v>36</v>
      </c>
      <c r="F10" s="14" t="s">
        <v>37</v>
      </c>
      <c r="G10" s="14" t="s">
        <v>38</v>
      </c>
      <c r="H10" s="14" t="s">
        <v>0</v>
      </c>
      <c r="I10" s="14" t="s">
        <v>39</v>
      </c>
      <c r="J10" s="14" t="s">
        <v>40</v>
      </c>
      <c r="K10" s="14" t="s">
        <v>7</v>
      </c>
      <c r="L10" s="14" t="s">
        <v>42</v>
      </c>
      <c r="M10" s="14">
        <v>1</v>
      </c>
      <c r="N10" s="13" t="s">
        <v>29</v>
      </c>
      <c r="O10" s="12">
        <v>8051121938101</v>
      </c>
      <c r="P10" s="12">
        <v>832</v>
      </c>
      <c r="Q10" s="11" t="s">
        <v>3</v>
      </c>
      <c r="R10" s="19" t="e">
        <f>#REF!*M10</f>
        <v>#REF!</v>
      </c>
      <c r="S10" s="1" t="e">
        <f>#REF!*M10</f>
        <v>#REF!</v>
      </c>
      <c r="T10" s="18" t="e">
        <f>#REF!*M10</f>
        <v>#REF!</v>
      </c>
      <c r="U10" s="32">
        <v>85</v>
      </c>
      <c r="V10" s="29">
        <f t="shared" si="0"/>
        <v>85</v>
      </c>
    </row>
    <row r="11" spans="1:22" ht="99.95" customHeight="1" x14ac:dyDescent="0.25">
      <c r="A11" s="10"/>
      <c r="B11" s="9" t="s">
        <v>30</v>
      </c>
      <c r="C11" s="9" t="s">
        <v>1</v>
      </c>
      <c r="D11" s="9" t="s">
        <v>35</v>
      </c>
      <c r="E11" s="9" t="s">
        <v>10</v>
      </c>
      <c r="F11" s="9" t="s">
        <v>11</v>
      </c>
      <c r="G11" s="9" t="s">
        <v>12</v>
      </c>
      <c r="H11" s="9" t="s">
        <v>0</v>
      </c>
      <c r="I11" s="9" t="s">
        <v>8</v>
      </c>
      <c r="J11" s="9" t="s">
        <v>9</v>
      </c>
      <c r="K11" s="9" t="s">
        <v>41</v>
      </c>
      <c r="L11" s="9" t="s">
        <v>5</v>
      </c>
      <c r="M11" s="9">
        <v>6</v>
      </c>
      <c r="N11" s="8">
        <f>SUM(M11:M14)</f>
        <v>6</v>
      </c>
      <c r="O11" s="6" t="s">
        <v>43</v>
      </c>
      <c r="P11" s="26"/>
      <c r="Q11" s="7" t="s">
        <v>3</v>
      </c>
      <c r="R11" s="19" t="e">
        <f>#REF!*M11</f>
        <v>#REF!</v>
      </c>
      <c r="S11" s="17" t="e">
        <f>#REF!*M11</f>
        <v>#REF!</v>
      </c>
      <c r="T11" s="18" t="e">
        <f>#REF!*M11</f>
        <v>#REF!</v>
      </c>
      <c r="U11" s="30">
        <v>85</v>
      </c>
      <c r="V11" s="28">
        <f t="shared" si="0"/>
        <v>510</v>
      </c>
    </row>
    <row r="12" spans="1:22" ht="15" x14ac:dyDescent="0.25">
      <c r="A12" s="3"/>
      <c r="B12" s="17" t="s">
        <v>30</v>
      </c>
      <c r="C12" s="17" t="s">
        <v>1</v>
      </c>
      <c r="D12" s="17" t="s">
        <v>35</v>
      </c>
      <c r="E12" s="17" t="s">
        <v>10</v>
      </c>
      <c r="F12" s="17" t="s">
        <v>11</v>
      </c>
      <c r="G12" s="17" t="s">
        <v>12</v>
      </c>
      <c r="H12" s="17" t="s">
        <v>0</v>
      </c>
      <c r="I12" s="17" t="s">
        <v>8</v>
      </c>
      <c r="J12" s="17" t="s">
        <v>9</v>
      </c>
      <c r="K12" s="17" t="s">
        <v>41</v>
      </c>
      <c r="L12" s="17" t="s">
        <v>2</v>
      </c>
      <c r="M12" s="17">
        <v>0</v>
      </c>
      <c r="N12" s="16" t="s">
        <v>29</v>
      </c>
      <c r="O12" s="15">
        <v>8051121105763</v>
      </c>
      <c r="P12" s="15"/>
      <c r="Q12" s="19" t="s">
        <v>3</v>
      </c>
      <c r="R12" s="19" t="e">
        <f>#REF!*M12</f>
        <v>#REF!</v>
      </c>
      <c r="S12" s="17" t="e">
        <f>#REF!*M12</f>
        <v>#REF!</v>
      </c>
      <c r="T12" s="18" t="e">
        <f>#REF!*M12</f>
        <v>#REF!</v>
      </c>
      <c r="U12" s="31">
        <v>85</v>
      </c>
      <c r="V12" s="18">
        <f t="shared" si="0"/>
        <v>0</v>
      </c>
    </row>
    <row r="13" spans="1:22" ht="15" x14ac:dyDescent="0.25">
      <c r="A13" s="3"/>
      <c r="B13" s="17" t="s">
        <v>30</v>
      </c>
      <c r="C13" s="17" t="s">
        <v>1</v>
      </c>
      <c r="D13" s="17" t="s">
        <v>35</v>
      </c>
      <c r="E13" s="17" t="s">
        <v>10</v>
      </c>
      <c r="F13" s="17" t="s">
        <v>11</v>
      </c>
      <c r="G13" s="17" t="s">
        <v>12</v>
      </c>
      <c r="H13" s="17" t="s">
        <v>0</v>
      </c>
      <c r="I13" s="17" t="s">
        <v>8</v>
      </c>
      <c r="J13" s="17" t="s">
        <v>9</v>
      </c>
      <c r="K13" s="17" t="s">
        <v>41</v>
      </c>
      <c r="L13" s="17" t="s">
        <v>4</v>
      </c>
      <c r="M13" s="17">
        <v>0</v>
      </c>
      <c r="N13" s="16" t="s">
        <v>29</v>
      </c>
      <c r="O13" s="15">
        <v>8051121105770</v>
      </c>
      <c r="P13" s="15"/>
      <c r="Q13" s="19" t="s">
        <v>3</v>
      </c>
      <c r="R13" s="19" t="e">
        <f>#REF!*M13</f>
        <v>#REF!</v>
      </c>
      <c r="S13" s="17" t="e">
        <f>#REF!*M13</f>
        <v>#REF!</v>
      </c>
      <c r="T13" s="18" t="e">
        <f>#REF!*M13</f>
        <v>#REF!</v>
      </c>
      <c r="U13" s="31">
        <v>85</v>
      </c>
      <c r="V13" s="18">
        <f t="shared" si="0"/>
        <v>0</v>
      </c>
    </row>
    <row r="14" spans="1:22" ht="15.75" thickBot="1" x14ac:dyDescent="0.3">
      <c r="A14" s="4"/>
      <c r="B14" s="14" t="s">
        <v>30</v>
      </c>
      <c r="C14" s="14" t="s">
        <v>1</v>
      </c>
      <c r="D14" s="14" t="s">
        <v>35</v>
      </c>
      <c r="E14" s="14" t="s">
        <v>10</v>
      </c>
      <c r="F14" s="14" t="s">
        <v>11</v>
      </c>
      <c r="G14" s="14" t="s">
        <v>12</v>
      </c>
      <c r="H14" s="14" t="s">
        <v>0</v>
      </c>
      <c r="I14" s="14" t="s">
        <v>8</v>
      </c>
      <c r="J14" s="14" t="s">
        <v>9</v>
      </c>
      <c r="K14" s="14" t="s">
        <v>41</v>
      </c>
      <c r="L14" s="14" t="s">
        <v>5</v>
      </c>
      <c r="M14" s="14">
        <v>0</v>
      </c>
      <c r="N14" s="13" t="s">
        <v>29</v>
      </c>
      <c r="O14" s="12">
        <v>8051121105787</v>
      </c>
      <c r="P14" s="12"/>
      <c r="Q14" s="11" t="s">
        <v>3</v>
      </c>
      <c r="R14" s="19" t="e">
        <f>#REF!*M14</f>
        <v>#REF!</v>
      </c>
      <c r="S14" s="17" t="e">
        <f>#REF!*M14</f>
        <v>#REF!</v>
      </c>
      <c r="T14" s="18" t="e">
        <f>#REF!*M14</f>
        <v>#REF!</v>
      </c>
      <c r="U14" s="32">
        <v>85</v>
      </c>
      <c r="V14" s="29">
        <f t="shared" si="0"/>
        <v>0</v>
      </c>
    </row>
    <row r="15" spans="1:22" ht="99.95" customHeight="1" x14ac:dyDescent="0.25">
      <c r="A15" s="3"/>
      <c r="B15" s="17" t="s">
        <v>30</v>
      </c>
      <c r="C15" s="17" t="s">
        <v>1</v>
      </c>
      <c r="D15" s="17" t="s">
        <v>35</v>
      </c>
      <c r="E15" s="17" t="s">
        <v>10</v>
      </c>
      <c r="F15" s="17" t="s">
        <v>11</v>
      </c>
      <c r="G15" s="17" t="s">
        <v>12</v>
      </c>
      <c r="H15" s="17" t="s">
        <v>0</v>
      </c>
      <c r="I15" s="17" t="s">
        <v>8</v>
      </c>
      <c r="J15" s="17" t="s">
        <v>9</v>
      </c>
      <c r="K15" s="17" t="s">
        <v>7</v>
      </c>
      <c r="L15" s="17" t="s">
        <v>6</v>
      </c>
      <c r="M15" s="17">
        <f>816-100-8</f>
        <v>708</v>
      </c>
      <c r="N15" s="16">
        <f>SUM(M15:M18)</f>
        <v>3700</v>
      </c>
      <c r="O15" s="15">
        <v>8051121105756</v>
      </c>
      <c r="P15" s="15"/>
      <c r="Q15" s="19" t="s">
        <v>3</v>
      </c>
      <c r="R15" s="19" t="e">
        <f>#REF!*M15</f>
        <v>#REF!</v>
      </c>
      <c r="S15" s="17" t="e">
        <f>#REF!*M15</f>
        <v>#REF!</v>
      </c>
      <c r="T15" s="18" t="e">
        <f>#REF!*M15</f>
        <v>#REF!</v>
      </c>
      <c r="U15" s="31">
        <v>85</v>
      </c>
      <c r="V15" s="28">
        <f t="shared" si="0"/>
        <v>60180</v>
      </c>
    </row>
    <row r="16" spans="1:22" ht="15" x14ac:dyDescent="0.25">
      <c r="A16" s="3"/>
      <c r="B16" s="17" t="s">
        <v>30</v>
      </c>
      <c r="C16" s="17" t="s">
        <v>1</v>
      </c>
      <c r="D16" s="17" t="s">
        <v>35</v>
      </c>
      <c r="E16" s="17" t="s">
        <v>10</v>
      </c>
      <c r="F16" s="17" t="s">
        <v>11</v>
      </c>
      <c r="G16" s="17" t="s">
        <v>12</v>
      </c>
      <c r="H16" s="17" t="s">
        <v>0</v>
      </c>
      <c r="I16" s="17" t="s">
        <v>8</v>
      </c>
      <c r="J16" s="17" t="s">
        <v>9</v>
      </c>
      <c r="K16" s="17" t="s">
        <v>7</v>
      </c>
      <c r="L16" s="17" t="s">
        <v>2</v>
      </c>
      <c r="M16" s="17">
        <f>1426-150-10</f>
        <v>1266</v>
      </c>
      <c r="N16" s="16" t="s">
        <v>29</v>
      </c>
      <c r="O16" s="15">
        <v>8051121105763</v>
      </c>
      <c r="P16" s="15"/>
      <c r="Q16" s="19" t="s">
        <v>3</v>
      </c>
      <c r="R16" s="19" t="e">
        <f>#REF!*M16</f>
        <v>#REF!</v>
      </c>
      <c r="S16" s="17" t="e">
        <f>#REF!*M16</f>
        <v>#REF!</v>
      </c>
      <c r="T16" s="18" t="e">
        <f>#REF!*M16</f>
        <v>#REF!</v>
      </c>
      <c r="U16" s="31">
        <v>85</v>
      </c>
      <c r="V16" s="18">
        <f t="shared" si="0"/>
        <v>107610</v>
      </c>
    </row>
    <row r="17" spans="1:22" ht="15" x14ac:dyDescent="0.25">
      <c r="A17" s="3"/>
      <c r="B17" s="17" t="s">
        <v>30</v>
      </c>
      <c r="C17" s="17" t="s">
        <v>1</v>
      </c>
      <c r="D17" s="17" t="s">
        <v>35</v>
      </c>
      <c r="E17" s="17" t="s">
        <v>10</v>
      </c>
      <c r="F17" s="17" t="s">
        <v>11</v>
      </c>
      <c r="G17" s="17" t="s">
        <v>12</v>
      </c>
      <c r="H17" s="17" t="s">
        <v>0</v>
      </c>
      <c r="I17" s="17" t="s">
        <v>8</v>
      </c>
      <c r="J17" s="17" t="s">
        <v>9</v>
      </c>
      <c r="K17" s="17" t="s">
        <v>7</v>
      </c>
      <c r="L17" s="17" t="s">
        <v>4</v>
      </c>
      <c r="M17" s="17">
        <f>1396-150-10</f>
        <v>1236</v>
      </c>
      <c r="N17" s="16" t="s">
        <v>29</v>
      </c>
      <c r="O17" s="15">
        <v>8051121105770</v>
      </c>
      <c r="P17" s="15"/>
      <c r="Q17" s="19" t="s">
        <v>3</v>
      </c>
      <c r="R17" s="19" t="e">
        <f>#REF!*M17</f>
        <v>#REF!</v>
      </c>
      <c r="S17" s="17" t="e">
        <f>#REF!*M17</f>
        <v>#REF!</v>
      </c>
      <c r="T17" s="18" t="e">
        <f>#REF!*M17</f>
        <v>#REF!</v>
      </c>
      <c r="U17" s="31">
        <v>85</v>
      </c>
      <c r="V17" s="18">
        <f t="shared" si="0"/>
        <v>105060</v>
      </c>
    </row>
    <row r="18" spans="1:22" ht="15.75" thickBot="1" x14ac:dyDescent="0.3">
      <c r="A18" s="4"/>
      <c r="B18" s="14" t="s">
        <v>30</v>
      </c>
      <c r="C18" s="14" t="s">
        <v>1</v>
      </c>
      <c r="D18" s="14" t="s">
        <v>35</v>
      </c>
      <c r="E18" s="14" t="s">
        <v>10</v>
      </c>
      <c r="F18" s="14" t="s">
        <v>11</v>
      </c>
      <c r="G18" s="14" t="s">
        <v>12</v>
      </c>
      <c r="H18" s="14" t="s">
        <v>0</v>
      </c>
      <c r="I18" s="14" t="s">
        <v>8</v>
      </c>
      <c r="J18" s="14" t="s">
        <v>9</v>
      </c>
      <c r="K18" s="14" t="s">
        <v>7</v>
      </c>
      <c r="L18" s="14" t="s">
        <v>5</v>
      </c>
      <c r="M18" s="14">
        <f>595-100-5</f>
        <v>490</v>
      </c>
      <c r="N18" s="13" t="s">
        <v>29</v>
      </c>
      <c r="O18" s="12">
        <v>8051121105787</v>
      </c>
      <c r="P18" s="12"/>
      <c r="Q18" s="11" t="s">
        <v>3</v>
      </c>
      <c r="R18" s="19" t="e">
        <f>#REF!*M18</f>
        <v>#REF!</v>
      </c>
      <c r="S18" s="17" t="e">
        <f>#REF!*M18</f>
        <v>#REF!</v>
      </c>
      <c r="T18" s="18" t="e">
        <f>#REF!*M18</f>
        <v>#REF!</v>
      </c>
      <c r="U18" s="32">
        <v>85</v>
      </c>
      <c r="V18" s="29">
        <f t="shared" si="0"/>
        <v>41650</v>
      </c>
    </row>
    <row r="19" spans="1:22" ht="39.75" customHeight="1" thickBot="1" x14ac:dyDescent="0.3">
      <c r="N19" s="5">
        <f>SUM(N3:N18)</f>
        <v>3894</v>
      </c>
      <c r="V19" s="34">
        <f>SUM(V3:V18)</f>
        <v>330990</v>
      </c>
    </row>
  </sheetData>
  <mergeCells count="1">
    <mergeCell ref="F1:L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2019-12-17T15:08:38Z</dcterms:created>
  <dcterms:modified xsi:type="dcterms:W3CDTF">2020-07-12T19:42:47Z</dcterms:modified>
</cp:coreProperties>
</file>